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80" windowHeight="807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72" i="1"/>
  <c r="H72"/>
  <c r="H71"/>
  <c r="H70"/>
  <c r="H69"/>
  <c r="E16"/>
  <c r="G72"/>
  <c r="G71"/>
  <c r="G70"/>
  <c r="G69"/>
  <c r="F72"/>
  <c r="D58"/>
  <c r="H31"/>
  <c r="G31"/>
  <c r="G24"/>
  <c r="H23"/>
  <c r="G23"/>
  <c r="H65"/>
  <c r="G65"/>
  <c r="H64"/>
  <c r="G64"/>
  <c r="H67"/>
  <c r="G67"/>
  <c r="H62"/>
  <c r="G62"/>
  <c r="H61"/>
  <c r="G61"/>
  <c r="E58"/>
  <c r="H58"/>
  <c r="G58"/>
  <c r="H51"/>
  <c r="G51"/>
  <c r="H45"/>
  <c r="G45"/>
  <c r="H53"/>
  <c r="G53"/>
  <c r="H47"/>
  <c r="G47"/>
  <c r="H37"/>
  <c r="G37"/>
  <c r="H39"/>
  <c r="G39"/>
  <c r="H41"/>
  <c r="H43"/>
  <c r="H49"/>
  <c r="G41"/>
  <c r="H35"/>
  <c r="G35"/>
  <c r="G49"/>
  <c r="G43"/>
  <c r="D16"/>
  <c r="D23"/>
  <c r="D24"/>
  <c r="F16"/>
  <c r="F23"/>
  <c r="F24"/>
  <c r="H24"/>
  <c r="H16"/>
  <c r="G16"/>
  <c r="H11"/>
  <c r="G11"/>
  <c r="H13"/>
  <c r="G13"/>
  <c r="E23"/>
  <c r="E24"/>
  <c r="E31"/>
  <c r="E69"/>
  <c r="E65"/>
  <c r="E70"/>
  <c r="E71"/>
  <c r="D72"/>
  <c r="D31"/>
  <c r="D69"/>
  <c r="D65"/>
  <c r="D70"/>
  <c r="D71"/>
  <c r="F58"/>
  <c r="F69"/>
  <c r="F65"/>
  <c r="F70"/>
  <c r="F31"/>
  <c r="F71"/>
</calcChain>
</file>

<file path=xl/sharedStrings.xml><?xml version="1.0" encoding="utf-8"?>
<sst xmlns="http://schemas.openxmlformats.org/spreadsheetml/2006/main" count="142" uniqueCount="88">
  <si>
    <t>№ пункта, подпункта программы</t>
  </si>
  <si>
    <t>Мероприятия программы, подпрограммы</t>
  </si>
  <si>
    <t>источники финансирования</t>
  </si>
  <si>
    <t>утверждено по программе (план по программе), тыс. руб.</t>
  </si>
  <si>
    <t>утверждено в бюджете (уточненный план), тыс. руб.</t>
  </si>
  <si>
    <t>фактически исполнено, тыс. руб.</t>
  </si>
  <si>
    <t>результат к плану по программе, гр 6/гр4</t>
  </si>
  <si>
    <t>результат к уточненному плану, гр6/гр5</t>
  </si>
  <si>
    <t>Всего по программе:</t>
  </si>
  <si>
    <t>в том числе средства бюджета города Югорска</t>
  </si>
  <si>
    <t>бюджет города Югорска</t>
  </si>
  <si>
    <t>Задача 1. Укрепление материально-технической базы медицинских учреждений</t>
  </si>
  <si>
    <t>Проведение капитального ремонта инфекционного отделения</t>
  </si>
  <si>
    <t>Проведение капитального ремонта операционного блока</t>
  </si>
  <si>
    <t>Проведение текущего ремонта  подразделений МЛПУ «ЦГБ г. Югорска»</t>
  </si>
  <si>
    <t>Устранение предписаний надзорных органов в подразделениях МЛПУ «ЦГБ г. Югорска»</t>
  </si>
  <si>
    <t>Мероприятие 1. Реформирование инфраструктуры здравоохранения и приведение ее в соответствие со структурой населения города Югорска, а также со структурой заболеваемости и смертности на территории города Югорска</t>
  </si>
  <si>
    <t>Увеличение количества коек с дневным пребыванием на 5 единиц</t>
  </si>
  <si>
    <t>Организация межмуниципального центра для оказания акушерско-гинекологической помощи для населения город Югорск и Советский, Советкого района</t>
  </si>
  <si>
    <t>Мероприятие 2. Приведение материально-технической базы учреждений здравоохранения в соответствие с требованиями порядков оказания медицинской помощи (включая ремонт и оснащение оборудованием).</t>
  </si>
  <si>
    <t>Мероприятие 2.1. Проведение капитальных и текущих ремонтов</t>
  </si>
  <si>
    <t>итого</t>
  </si>
  <si>
    <t>Приобретение медицинского оборудования для службы материнства и детства</t>
  </si>
  <si>
    <t>Приобретение медицинского оборудования, мебели, оргтехники, хозяйственного оборудования для отделений стационара и вспомогательных служб</t>
  </si>
  <si>
    <t>Приобретение медицинского оборудования, мебели, оргтехники, хозяйственного оборудования для амбулаторно-поликлинической службы</t>
  </si>
  <si>
    <t>Приобретение медицинского оборудования, мебели, оргтехники, хозяйственного оборудования для отделения скорой медицинской помощи</t>
  </si>
  <si>
    <t>Приобретение медицинского оборудования, мебели, оргтехники, хозяйственного оборудования для отделения переливания крови</t>
  </si>
  <si>
    <t>Задача 2.  Внедрение современных информационных систем в здравоохранение</t>
  </si>
  <si>
    <t> Внедрение информационных систем в МЛПУ «ЦГБ г. Югорска», в том числе  приобретение оборудования и оргтехники</t>
  </si>
  <si>
    <t>Ведение в МЛПУ «ЦГБ г. Югорска» персонифицированного учета оказания медицинских услуг, электронной медицинской карты</t>
  </si>
  <si>
    <t>Запись к врачу в электронном виде</t>
  </si>
  <si>
    <t>Ведение единого регистра медицинских работников МЛПУ «ЦГБ г. Югорска»</t>
  </si>
  <si>
    <t>Ведение электронного паспорта МЛПУ «ЦГБ г. Югорска»</t>
  </si>
  <si>
    <t>Итого по задаче 2</t>
  </si>
  <si>
    <t>Задача 3. Внедрение стандартов оказания медицинской помощи, повышение доступности амбулаторной медицинской помощи, в том числе предоставляемой врачами-специалистами</t>
  </si>
  <si>
    <t>Мероприятие 1. Поэтапный переход к оказанию медицинской помощи в соответствии со стандартами медицинской помощи, устанавливаемыми Минздравсоцразвития России</t>
  </si>
  <si>
    <t>Итого по мероприятию 1</t>
  </si>
  <si>
    <t>Мероприятие 2. Проведение диспансеризации 14-летних подростков</t>
  </si>
  <si>
    <t>Проведение диспансеризации 14-летних подростков в МЛПУ «ЦГБ . Югорска»</t>
  </si>
  <si>
    <t>Итого по мероприятию 2</t>
  </si>
  <si>
    <t>Повышение квалификации, подготовка и переподготовка кадров в МЛПУ «ЦГБ г. Югорска», в том числе прочего немедицинского персонала</t>
  </si>
  <si>
    <t>Итого по мероприятию 3</t>
  </si>
  <si>
    <t>Мероприятие 4. Повышение доступности амбулаторной медицинской помощи, в том числе предоставляемой врачами-специалистами</t>
  </si>
  <si>
    <t>Выплаты стимулирующего характера медицинским работникам</t>
  </si>
  <si>
    <t>Итого по мероприятию 4</t>
  </si>
  <si>
    <t>Итого по задаче 3</t>
  </si>
  <si>
    <t>Стандарт медицинской помощи больным с внутричерепной травмой (Приказ ДЗ ХМАО от29.08.2011 № 412)</t>
  </si>
  <si>
    <t>Стандарт медицинской помощи больным с инсультом (Приказ 24.08.2011 № 409)</t>
  </si>
  <si>
    <t>Стандарт медицинской помощи больным с инфарктом миокарда (приказ ДЗ ХМАО 24.08.2011 № 388)</t>
  </si>
  <si>
    <t>Стандарт медицинской помощи больным с острым панкреатитом (приказ ДЗ ХМАО от 05.09.2011 № 433)</t>
  </si>
  <si>
    <t>Стандарт медицинской помощи больным с переломами черепа и лицевых костей (Приказ ДЗ ХМАО от 09.09.2011 № 453)</t>
  </si>
  <si>
    <t>Стандарт медицинской помощи больным с пневмонией, вызванной стрептококком  (приказ ДЗ ХМАО от 16.09.2011 № 479)</t>
  </si>
  <si>
    <t>Стандарт медицинской помощи больным с язвой желудка (приказ ДЗ ХМАО от 01.09.2011 № 432)</t>
  </si>
  <si>
    <t>Стандарт медицинской помощи больным сахарным диабетом (Приказ ДЗ ХМАО от 24.08.2011 № 387)</t>
  </si>
  <si>
    <t>Стандарт медицинской помощи больным со стабильной стенокардией (приказ ДЗ ХМАО от 24.08.2011 № 389)</t>
  </si>
  <si>
    <t>Стандарт медицинской помощи «Вызванные беременностью отеки с протеинурией» (приказ ДЗ ХМАО – Югры от 16.11.2011 № 670)</t>
  </si>
  <si>
    <t>Стандарт медицинской помощи для больных инфекцией мочевыводящих путей без установленной локализации (приказ  ДЗ ХМАО – Югры от 16.11.2011 № 670)</t>
  </si>
  <si>
    <t>Стандарт медицинской помощи для больных острым ларингитом и трахеитом (приказ ДЗ ХМАО – Югры от 16.11.2011 № 670)</t>
  </si>
  <si>
    <t>Стандарт медицинской помощи больным при проведении элективного кесарева сечения (приказ ДЗ ХМАО – Югры от 16.11.2011 № 670)</t>
  </si>
  <si>
    <t>ФОМС</t>
  </si>
  <si>
    <t>ФФОМС</t>
  </si>
  <si>
    <t xml:space="preserve">Итого </t>
  </si>
  <si>
    <t>итого по задаче 1</t>
  </si>
  <si>
    <t>Стандарт медицинской помощи больным с астмой (Приказ ДЗ ХМАО от 24.08.2011 № 390)</t>
  </si>
  <si>
    <t>бюджет субъекта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</si>
  <si>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</si>
  <si>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</si>
  <si>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</si>
  <si>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</si>
  <si>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</si>
  <si>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</si>
  <si>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</si>
  <si>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</si>
  <si>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</si>
  <si>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</si>
  <si>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</si>
  <si>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</si>
  <si>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</si>
  <si>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</si>
  <si>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 xml:space="preserve">И.о. начальника отдела по здравоохранению и социальным вопросам </t>
  </si>
  <si>
    <t>Т.А. Хорошавина</t>
  </si>
  <si>
    <t>исполнитель: экономист</t>
  </si>
  <si>
    <t>Елена Анатольевна Муллабаева</t>
  </si>
  <si>
    <t>5-00-56</t>
  </si>
  <si>
    <t xml:space="preserve">Отчет о выполнении мероприятий программы "Модернизация здравоохранения города Югорска на 2011 - 2013 годы" </t>
  </si>
  <si>
    <t>за 1 квартал 2012 года</t>
  </si>
  <si>
    <t xml:space="preserve">Мероприятие 2.2.  Замена устаревшего и дооснащение современным оборудованием в соответствии с табелями оснащения учреждений здравоохранения, приобретение мебели, оргтехники, хозяйственного инвентаря и немедицинского оборудования в соответствии с СанПиН, приказами Минздравсоцразвития России. </t>
  </si>
  <si>
    <r>
      <t>Мероприятие 3. Обеспечение потребности во врачах по основным специальностям с учетом объемов медицинской помощи по Программе государственных гарантий оказания гражданам российской Федерации бесплатной медицинской помощи,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подготовка специалистов и руководителей по эксплуатации зданий и сооружений, охране труда и технике безопасности в соответствии с законодательством</t>
    </r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</si>
</sst>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7" fillId="0" borderId="1" xfId="0" applyFont="1" applyBorder="1"/>
    <xf numFmtId="0" fontId="6" fillId="0" borderId="0" xfId="0" applyFont="1"/>
    <xf numFmtId="164" fontId="3" fillId="0" borderId="1" xfId="0" applyNumberFormat="1" applyFont="1" applyBorder="1"/>
    <xf numFmtId="164" fontId="3" fillId="0" borderId="1" xfId="0" applyNumberFormat="1" applyFont="1" applyFill="1" applyBorder="1"/>
    <xf numFmtId="0" fontId="10" fillId="0" borderId="0" xfId="0" applyFont="1"/>
    <xf numFmtId="0" fontId="11" fillId="0" borderId="1" xfId="0" applyFont="1" applyBorder="1" applyAlignment="1">
      <alignment wrapText="1"/>
    </xf>
    <xf numFmtId="0" fontId="12" fillId="0" borderId="0" xfId="0" applyFo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wrapText="1"/>
    </xf>
    <xf numFmtId="164" fontId="5" fillId="0" borderId="0" xfId="0" applyNumberFormat="1" applyFont="1"/>
    <xf numFmtId="0" fontId="9" fillId="0" borderId="1" xfId="0" applyFont="1" applyBorder="1" applyAlignment="1">
      <alignment wrapText="1"/>
    </xf>
    <xf numFmtId="164" fontId="9" fillId="0" borderId="1" xfId="0" applyNumberFormat="1" applyFont="1" applyBorder="1" applyAlignment="1">
      <alignment wrapText="1"/>
    </xf>
    <xf numFmtId="49" fontId="1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wrapText="1"/>
    </xf>
    <xf numFmtId="164" fontId="9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wrapText="1"/>
    </xf>
    <xf numFmtId="164" fontId="14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5" fillId="0" borderId="1" xfId="0" applyFont="1" applyFill="1" applyBorder="1"/>
    <xf numFmtId="164" fontId="5" fillId="0" borderId="1" xfId="0" applyNumberFormat="1" applyFont="1" applyBorder="1"/>
    <xf numFmtId="2" fontId="5" fillId="0" borderId="1" xfId="0" applyNumberFormat="1" applyFont="1" applyBorder="1"/>
    <xf numFmtId="49" fontId="5" fillId="0" borderId="7" xfId="0" applyNumberFormat="1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164" fontId="5" fillId="0" borderId="7" xfId="0" applyNumberFormat="1" applyFont="1" applyBorder="1"/>
    <xf numFmtId="164" fontId="9" fillId="0" borderId="1" xfId="0" applyNumberFormat="1" applyFont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12" xfId="0" applyFont="1" applyBorder="1"/>
    <xf numFmtId="0" fontId="9" fillId="0" borderId="9" xfId="0" applyFont="1" applyBorder="1"/>
    <xf numFmtId="0" fontId="9" fillId="0" borderId="10" xfId="0" applyFont="1" applyBorder="1"/>
    <xf numFmtId="0" fontId="5" fillId="2" borderId="7" xfId="1" applyFont="1" applyFill="1" applyBorder="1" applyAlignment="1">
      <alignment wrapText="1"/>
    </xf>
    <xf numFmtId="0" fontId="5" fillId="2" borderId="8" xfId="1" applyFont="1" applyFill="1" applyBorder="1" applyAlignment="1">
      <alignment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4084929.1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1"/>
  <sheetViews>
    <sheetView tabSelected="1" workbookViewId="0">
      <selection activeCell="D70" sqref="D69:D70"/>
    </sheetView>
  </sheetViews>
  <sheetFormatPr defaultRowHeight="15"/>
  <cols>
    <col min="1" max="1" width="6.85546875" customWidth="1"/>
    <col min="2" max="2" width="36.42578125" customWidth="1"/>
    <col min="3" max="3" width="11.5703125" customWidth="1"/>
    <col min="4" max="4" width="15.42578125" customWidth="1"/>
    <col min="5" max="5" width="14.85546875" customWidth="1"/>
    <col min="6" max="6" width="13.140625" customWidth="1"/>
    <col min="7" max="7" width="12.42578125" customWidth="1"/>
    <col min="8" max="8" width="11.85546875" customWidth="1"/>
  </cols>
  <sheetData>
    <row r="1" spans="1:14" ht="33" customHeight="1">
      <c r="A1" s="66" t="s">
        <v>84</v>
      </c>
      <c r="B1" s="66"/>
      <c r="C1" s="66"/>
      <c r="D1" s="66"/>
      <c r="E1" s="66"/>
      <c r="F1" s="66"/>
      <c r="G1" s="66"/>
      <c r="H1" s="66"/>
    </row>
    <row r="2" spans="1:14" ht="33" customHeight="1">
      <c r="A2" s="66" t="s">
        <v>85</v>
      </c>
      <c r="B2" s="66"/>
      <c r="C2" s="66"/>
      <c r="D2" s="66"/>
      <c r="E2" s="66"/>
      <c r="F2" s="66"/>
      <c r="G2" s="66"/>
      <c r="H2" s="66"/>
    </row>
    <row r="3" spans="1:14">
      <c r="A3" s="14"/>
      <c r="B3" s="14"/>
      <c r="C3" s="14"/>
      <c r="D3" s="14"/>
      <c r="E3" s="14"/>
      <c r="F3" s="14"/>
      <c r="G3" s="14"/>
      <c r="H3" s="14"/>
    </row>
    <row r="4" spans="1:14" ht="81.75" customHeight="1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2"/>
      <c r="J4" s="1"/>
      <c r="K4" s="1"/>
      <c r="L4" s="1"/>
      <c r="M4" s="1"/>
      <c r="N4" s="1"/>
    </row>
    <row r="5" spans="1:14" ht="27.75" customHeight="1">
      <c r="A5" s="16" t="s">
        <v>11</v>
      </c>
      <c r="B5" s="17"/>
      <c r="C5" s="17"/>
      <c r="D5" s="17"/>
      <c r="E5" s="17"/>
      <c r="F5" s="17"/>
      <c r="G5" s="17"/>
      <c r="H5" s="18"/>
      <c r="I5" s="2"/>
      <c r="J5" s="1"/>
      <c r="K5" s="1"/>
      <c r="L5" s="1"/>
      <c r="M5" s="1"/>
      <c r="N5" s="1"/>
    </row>
    <row r="6" spans="1:14" ht="31.5" customHeight="1">
      <c r="A6" s="79" t="s">
        <v>16</v>
      </c>
      <c r="B6" s="77"/>
      <c r="C6" s="77"/>
      <c r="D6" s="77"/>
      <c r="E6" s="77"/>
      <c r="F6" s="77"/>
      <c r="G6" s="77"/>
      <c r="H6" s="78"/>
      <c r="I6" s="2"/>
      <c r="J6" s="1"/>
      <c r="K6" s="1"/>
      <c r="L6" s="1"/>
      <c r="M6" s="1"/>
      <c r="N6" s="1"/>
    </row>
    <row r="7" spans="1:14" ht="36.75" customHeight="1">
      <c r="A7" s="19">
        <v>1</v>
      </c>
      <c r="B7" s="20" t="s">
        <v>17</v>
      </c>
      <c r="C7" s="21"/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"/>
      <c r="J7" s="1"/>
      <c r="K7" s="1"/>
      <c r="L7" s="1"/>
      <c r="M7" s="1"/>
      <c r="N7" s="1"/>
    </row>
    <row r="8" spans="1:14" ht="82.5" customHeight="1">
      <c r="A8" s="19">
        <v>2</v>
      </c>
      <c r="B8" s="20" t="s">
        <v>18</v>
      </c>
      <c r="C8" s="21"/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"/>
      <c r="J8" s="1"/>
      <c r="K8" s="1"/>
      <c r="L8" s="1"/>
      <c r="M8" s="1"/>
      <c r="N8" s="1"/>
    </row>
    <row r="9" spans="1:14" ht="30.75" customHeight="1">
      <c r="A9" s="79" t="s">
        <v>19</v>
      </c>
      <c r="B9" s="77"/>
      <c r="C9" s="77"/>
      <c r="D9" s="77"/>
      <c r="E9" s="77"/>
      <c r="F9" s="77"/>
      <c r="G9" s="77"/>
      <c r="H9" s="78"/>
      <c r="I9" s="4"/>
      <c r="J9" s="1"/>
      <c r="K9" s="1"/>
      <c r="L9" s="1"/>
      <c r="M9" s="1"/>
      <c r="N9" s="1"/>
    </row>
    <row r="10" spans="1:14" ht="16.5" customHeight="1">
      <c r="A10" s="70" t="s">
        <v>20</v>
      </c>
      <c r="B10" s="70"/>
      <c r="C10" s="70"/>
      <c r="D10" s="70"/>
      <c r="E10" s="70"/>
      <c r="F10" s="70"/>
      <c r="G10" s="70"/>
      <c r="H10" s="70"/>
      <c r="I10" s="4"/>
      <c r="J10" s="1"/>
      <c r="K10" s="1"/>
      <c r="L10" s="1"/>
      <c r="M10" s="1"/>
      <c r="N10" s="1"/>
    </row>
    <row r="11" spans="1:14" ht="47.25" customHeight="1">
      <c r="A11" s="23" t="s">
        <v>65</v>
      </c>
      <c r="B11" s="20" t="s">
        <v>12</v>
      </c>
      <c r="C11" s="24" t="s">
        <v>10</v>
      </c>
      <c r="D11" s="25">
        <v>9000</v>
      </c>
      <c r="E11" s="25">
        <v>9000</v>
      </c>
      <c r="F11" s="26">
        <v>0</v>
      </c>
      <c r="G11" s="26">
        <f>F11/D11*100</f>
        <v>0</v>
      </c>
      <c r="H11" s="26">
        <f>F11/E11*100</f>
        <v>0</v>
      </c>
      <c r="I11" s="2"/>
      <c r="J11" s="1"/>
      <c r="K11" s="1"/>
      <c r="L11" s="1"/>
      <c r="M11" s="1"/>
      <c r="N11" s="1"/>
    </row>
    <row r="12" spans="1:14" ht="21" customHeight="1">
      <c r="A12" s="71" t="s">
        <v>66</v>
      </c>
      <c r="B12" s="67" t="s">
        <v>13</v>
      </c>
      <c r="C12" s="24" t="s">
        <v>59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"/>
      <c r="J12" s="1"/>
      <c r="K12" s="1"/>
      <c r="L12" s="1"/>
      <c r="M12" s="1"/>
      <c r="N12" s="1"/>
    </row>
    <row r="13" spans="1:14" ht="47.25">
      <c r="A13" s="72"/>
      <c r="B13" s="68"/>
      <c r="C13" s="20" t="s">
        <v>10</v>
      </c>
      <c r="D13" s="27">
        <v>9658</v>
      </c>
      <c r="E13" s="28">
        <v>9658</v>
      </c>
      <c r="F13" s="20">
        <v>1172.4000000000001</v>
      </c>
      <c r="G13" s="27">
        <f>F13/D13*100</f>
        <v>12.13915924622075</v>
      </c>
      <c r="H13" s="27">
        <f>F13/E13*100</f>
        <v>12.13915924622075</v>
      </c>
      <c r="I13" s="2"/>
      <c r="J13" s="1"/>
      <c r="K13" s="1"/>
      <c r="L13" s="1"/>
      <c r="M13" s="1"/>
      <c r="N13" s="1"/>
    </row>
    <row r="14" spans="1:14" ht="47.25">
      <c r="A14" s="23" t="s">
        <v>67</v>
      </c>
      <c r="B14" s="20" t="s">
        <v>14</v>
      </c>
      <c r="C14" s="20" t="s">
        <v>10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"/>
      <c r="J14" s="1"/>
      <c r="K14" s="1"/>
      <c r="L14" s="1"/>
      <c r="M14" s="1"/>
      <c r="N14" s="1"/>
    </row>
    <row r="15" spans="1:14" ht="63">
      <c r="A15" s="23" t="s">
        <v>68</v>
      </c>
      <c r="B15" s="20" t="s">
        <v>15</v>
      </c>
      <c r="C15" s="20" t="s">
        <v>10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"/>
      <c r="J15" s="1"/>
      <c r="K15" s="1"/>
      <c r="L15" s="1"/>
      <c r="M15" s="1"/>
      <c r="N15" s="1"/>
    </row>
    <row r="16" spans="1:14" ht="24" customHeight="1">
      <c r="A16" s="23"/>
      <c r="B16" s="29" t="s">
        <v>21</v>
      </c>
      <c r="C16" s="29"/>
      <c r="D16" s="30">
        <f>D15+D14+D13+D12+D11</f>
        <v>18658</v>
      </c>
      <c r="E16" s="30">
        <f>E11+E12+E13+E14+E15</f>
        <v>18658</v>
      </c>
      <c r="F16" s="30">
        <f>F11+F12+F13+F14+F15</f>
        <v>1172.4000000000001</v>
      </c>
      <c r="G16" s="30">
        <f>F16/D16*100</f>
        <v>6.2836316861399943</v>
      </c>
      <c r="H16" s="30">
        <f>F16/E16*100</f>
        <v>6.2836316861399943</v>
      </c>
      <c r="I16" s="2"/>
      <c r="J16" s="1"/>
      <c r="K16" s="1"/>
      <c r="L16" s="1"/>
      <c r="M16" s="1"/>
      <c r="N16" s="1"/>
    </row>
    <row r="17" spans="1:14" ht="49.5" customHeight="1">
      <c r="A17" s="79" t="s">
        <v>86</v>
      </c>
      <c r="B17" s="77"/>
      <c r="C17" s="77"/>
      <c r="D17" s="77"/>
      <c r="E17" s="77"/>
      <c r="F17" s="77"/>
      <c r="G17" s="77"/>
      <c r="H17" s="78"/>
      <c r="I17" s="2"/>
      <c r="J17" s="1"/>
      <c r="K17" s="1"/>
      <c r="L17" s="1"/>
      <c r="M17" s="1"/>
      <c r="N17" s="1"/>
    </row>
    <row r="18" spans="1:14" ht="47.25">
      <c r="A18" s="23" t="s">
        <v>65</v>
      </c>
      <c r="B18" s="20" t="s">
        <v>22</v>
      </c>
      <c r="C18" s="20" t="s">
        <v>60</v>
      </c>
      <c r="D18" s="27">
        <v>2500</v>
      </c>
      <c r="E18" s="27">
        <v>2500</v>
      </c>
      <c r="F18" s="20">
        <v>0</v>
      </c>
      <c r="G18" s="20">
        <v>0</v>
      </c>
      <c r="H18" s="20">
        <v>0</v>
      </c>
      <c r="I18" s="2"/>
      <c r="J18" s="1"/>
      <c r="K18" s="1"/>
      <c r="L18" s="1"/>
      <c r="M18" s="1"/>
      <c r="N18" s="1"/>
    </row>
    <row r="19" spans="1:14" ht="84.75" customHeight="1">
      <c r="A19" s="23" t="s">
        <v>66</v>
      </c>
      <c r="B19" s="20" t="s">
        <v>23</v>
      </c>
      <c r="C19" s="24" t="s">
        <v>10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"/>
      <c r="J19" s="1"/>
      <c r="K19" s="1"/>
      <c r="L19" s="1"/>
      <c r="M19" s="1"/>
      <c r="N19" s="1"/>
    </row>
    <row r="20" spans="1:14" ht="81.75" customHeight="1">
      <c r="A20" s="23" t="s">
        <v>67</v>
      </c>
      <c r="B20" s="20" t="s">
        <v>24</v>
      </c>
      <c r="C20" s="24" t="s">
        <v>10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"/>
      <c r="J20" s="1"/>
      <c r="K20" s="1"/>
      <c r="L20" s="1"/>
      <c r="M20" s="1"/>
      <c r="N20" s="1"/>
    </row>
    <row r="21" spans="1:14" ht="81.75" customHeight="1">
      <c r="A21" s="23" t="s">
        <v>68</v>
      </c>
      <c r="B21" s="24" t="s">
        <v>25</v>
      </c>
      <c r="C21" s="24" t="s">
        <v>10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"/>
      <c r="J21" s="1"/>
      <c r="K21" s="1"/>
      <c r="L21" s="1"/>
      <c r="M21" s="1"/>
      <c r="N21" s="1"/>
    </row>
    <row r="22" spans="1:14" ht="67.5" customHeight="1">
      <c r="A22" s="23" t="s">
        <v>69</v>
      </c>
      <c r="B22" s="24" t="s">
        <v>26</v>
      </c>
      <c r="C22" s="24" t="s">
        <v>10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"/>
      <c r="J22" s="1"/>
      <c r="K22" s="1"/>
      <c r="L22" s="1"/>
      <c r="M22" s="1"/>
      <c r="N22" s="1"/>
    </row>
    <row r="23" spans="1:14" ht="15.75">
      <c r="A23" s="31"/>
      <c r="B23" s="32" t="s">
        <v>61</v>
      </c>
      <c r="C23" s="33"/>
      <c r="D23" s="34">
        <f>D22+D21+D20+D19+D18</f>
        <v>2500</v>
      </c>
      <c r="E23" s="34">
        <f>E22+E21+E20+E19+E18</f>
        <v>2500</v>
      </c>
      <c r="F23" s="35">
        <f>F22+F21+F20+F19+F18</f>
        <v>0</v>
      </c>
      <c r="G23" s="35">
        <f>F23/D23*100</f>
        <v>0</v>
      </c>
      <c r="H23" s="35">
        <f>F23/E23*100</f>
        <v>0</v>
      </c>
      <c r="I23" s="2"/>
      <c r="J23" s="1"/>
      <c r="K23" s="1"/>
      <c r="L23" s="1"/>
      <c r="M23" s="1"/>
      <c r="N23" s="1"/>
    </row>
    <row r="24" spans="1:14">
      <c r="A24" s="36"/>
      <c r="B24" s="37" t="s">
        <v>62</v>
      </c>
      <c r="C24" s="38"/>
      <c r="D24" s="39">
        <f>D23+D16</f>
        <v>21158</v>
      </c>
      <c r="E24" s="39">
        <f>E23+E16</f>
        <v>21158</v>
      </c>
      <c r="F24" s="40">
        <f>F23+F16</f>
        <v>1172.4000000000001</v>
      </c>
      <c r="G24" s="39">
        <f>F24/D24*100</f>
        <v>5.5411664618583991</v>
      </c>
      <c r="H24" s="39">
        <f>F24/D24*100</f>
        <v>5.5411664618583991</v>
      </c>
      <c r="I24" s="2"/>
      <c r="J24" s="1"/>
      <c r="K24" s="1"/>
      <c r="L24" s="1"/>
      <c r="M24" s="1"/>
      <c r="N24" s="1"/>
    </row>
    <row r="25" spans="1:14" ht="20.25" customHeight="1">
      <c r="A25" s="16" t="s">
        <v>27</v>
      </c>
      <c r="B25" s="41"/>
      <c r="C25" s="41"/>
      <c r="D25" s="41"/>
      <c r="E25" s="41"/>
      <c r="F25" s="41"/>
      <c r="G25" s="41"/>
      <c r="H25" s="42"/>
      <c r="I25" s="3"/>
    </row>
    <row r="26" spans="1:14" ht="66" customHeight="1">
      <c r="A26" s="6" t="s">
        <v>65</v>
      </c>
      <c r="B26" s="20" t="s">
        <v>28</v>
      </c>
      <c r="C26" s="43" t="s">
        <v>10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3"/>
    </row>
    <row r="27" spans="1:14" ht="69" customHeight="1">
      <c r="A27" s="23" t="s">
        <v>66</v>
      </c>
      <c r="B27" s="20" t="s">
        <v>29</v>
      </c>
      <c r="C27" s="43" t="s">
        <v>60</v>
      </c>
      <c r="D27" s="22">
        <v>1416.86</v>
      </c>
      <c r="E27" s="22">
        <v>1416.86</v>
      </c>
      <c r="F27" s="22">
        <v>0</v>
      </c>
      <c r="G27" s="22">
        <v>0</v>
      </c>
      <c r="H27" s="22">
        <v>0</v>
      </c>
      <c r="I27" s="3"/>
    </row>
    <row r="28" spans="1:14" ht="25.5" customHeight="1">
      <c r="A28" s="23" t="s">
        <v>67</v>
      </c>
      <c r="B28" s="20" t="s">
        <v>30</v>
      </c>
      <c r="C28" s="43" t="s">
        <v>60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3"/>
    </row>
    <row r="29" spans="1:14" ht="30" customHeight="1">
      <c r="A29" s="23" t="s">
        <v>68</v>
      </c>
      <c r="B29" s="20" t="s">
        <v>31</v>
      </c>
      <c r="C29" s="43" t="s">
        <v>60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3"/>
    </row>
    <row r="30" spans="1:14" ht="32.25" customHeight="1">
      <c r="A30" s="23" t="s">
        <v>69</v>
      </c>
      <c r="B30" s="20" t="s">
        <v>32</v>
      </c>
      <c r="C30" s="43" t="s">
        <v>60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3"/>
    </row>
    <row r="31" spans="1:14" ht="15.75">
      <c r="A31" s="45"/>
      <c r="B31" s="46" t="s">
        <v>33</v>
      </c>
      <c r="C31" s="44"/>
      <c r="D31" s="47">
        <f>D30+D29+D28+D27+D26</f>
        <v>1416.86</v>
      </c>
      <c r="E31" s="47">
        <f>E30+E29+E28+E27+E26</f>
        <v>1416.86</v>
      </c>
      <c r="F31" s="47">
        <f>F30+F29+F28+F27+F26</f>
        <v>0</v>
      </c>
      <c r="G31" s="47">
        <f>F31/D31*100</f>
        <v>0</v>
      </c>
      <c r="H31" s="47">
        <f>F31/D31*100</f>
        <v>0</v>
      </c>
      <c r="I31" s="3"/>
    </row>
    <row r="32" spans="1:14" ht="30.75" customHeight="1">
      <c r="A32" s="85" t="s">
        <v>34</v>
      </c>
      <c r="B32" s="86"/>
      <c r="C32" s="86"/>
      <c r="D32" s="86"/>
      <c r="E32" s="86"/>
      <c r="F32" s="86"/>
      <c r="G32" s="86"/>
      <c r="H32" s="87"/>
      <c r="I32" s="3"/>
    </row>
    <row r="33" spans="1:9" ht="27.75" customHeight="1">
      <c r="A33" s="79" t="s">
        <v>35</v>
      </c>
      <c r="B33" s="77"/>
      <c r="C33" s="77"/>
      <c r="D33" s="77"/>
      <c r="E33" s="77"/>
      <c r="F33" s="77"/>
      <c r="G33" s="77"/>
      <c r="H33" s="78"/>
      <c r="I33" s="3"/>
    </row>
    <row r="34" spans="1:9" ht="28.5" customHeight="1">
      <c r="A34" s="71" t="s">
        <v>65</v>
      </c>
      <c r="B34" s="83" t="s">
        <v>63</v>
      </c>
      <c r="C34" s="24" t="s">
        <v>64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3"/>
    </row>
    <row r="35" spans="1:9" ht="36" customHeight="1">
      <c r="A35" s="72"/>
      <c r="B35" s="84"/>
      <c r="C35" s="24" t="s">
        <v>60</v>
      </c>
      <c r="D35" s="48">
        <v>2178.09</v>
      </c>
      <c r="E35" s="48">
        <v>2178.09</v>
      </c>
      <c r="F35" s="44">
        <v>330.7</v>
      </c>
      <c r="G35" s="49">
        <f>F35/D35*100</f>
        <v>15.183027331285667</v>
      </c>
      <c r="H35" s="49">
        <f>F35/E35*100</f>
        <v>15.183027331285667</v>
      </c>
      <c r="I35" s="3"/>
    </row>
    <row r="36" spans="1:9" ht="32.25" customHeight="1">
      <c r="A36" s="71" t="s">
        <v>66</v>
      </c>
      <c r="B36" s="75" t="s">
        <v>46</v>
      </c>
      <c r="C36" s="24" t="s">
        <v>64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3"/>
    </row>
    <row r="37" spans="1:9" ht="37.5" customHeight="1">
      <c r="A37" s="72"/>
      <c r="B37" s="76"/>
      <c r="C37" s="24" t="s">
        <v>60</v>
      </c>
      <c r="D37" s="44">
        <v>9354.4</v>
      </c>
      <c r="E37" s="44">
        <v>9354.4</v>
      </c>
      <c r="F37" s="44">
        <v>363.3</v>
      </c>
      <c r="G37" s="49">
        <f>F37/D37*100</f>
        <v>3.8837338578636795</v>
      </c>
      <c r="H37" s="49">
        <f>F37/E37*100</f>
        <v>3.8837338578636795</v>
      </c>
      <c r="I37" s="3"/>
    </row>
    <row r="38" spans="1:9" ht="31.5" customHeight="1">
      <c r="A38" s="71" t="s">
        <v>67</v>
      </c>
      <c r="B38" s="73" t="s">
        <v>47</v>
      </c>
      <c r="C38" s="24" t="s">
        <v>64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3"/>
    </row>
    <row r="39" spans="1:9" ht="34.5" customHeight="1">
      <c r="A39" s="72"/>
      <c r="B39" s="74"/>
      <c r="C39" s="24" t="s">
        <v>60</v>
      </c>
      <c r="D39" s="50">
        <v>9922.94</v>
      </c>
      <c r="E39" s="50">
        <v>9922.94</v>
      </c>
      <c r="F39" s="44">
        <v>345.7</v>
      </c>
      <c r="G39" s="49">
        <f>F39/D39*100</f>
        <v>3.4838465212930845</v>
      </c>
      <c r="H39" s="49">
        <f>F39/E39*100</f>
        <v>3.4838465212930845</v>
      </c>
      <c r="I39" s="3"/>
    </row>
    <row r="40" spans="1:9" ht="30.75" customHeight="1">
      <c r="A40" s="71" t="s">
        <v>68</v>
      </c>
      <c r="B40" s="75" t="s">
        <v>48</v>
      </c>
      <c r="C40" s="24" t="s">
        <v>64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3"/>
    </row>
    <row r="41" spans="1:9" ht="30.75" customHeight="1">
      <c r="A41" s="72"/>
      <c r="B41" s="76"/>
      <c r="C41" s="24" t="s">
        <v>60</v>
      </c>
      <c r="D41" s="44">
        <v>3949.5</v>
      </c>
      <c r="E41" s="44">
        <v>3949.5</v>
      </c>
      <c r="F41" s="44">
        <v>161.9</v>
      </c>
      <c r="G41" s="49">
        <f>F41/D41*100</f>
        <v>4.0992530700088619</v>
      </c>
      <c r="H41" s="49">
        <f>F41/E41*100</f>
        <v>4.0992530700088619</v>
      </c>
      <c r="I41" s="3"/>
    </row>
    <row r="42" spans="1:9" ht="31.5" customHeight="1">
      <c r="A42" s="71" t="s">
        <v>69</v>
      </c>
      <c r="B42" s="73" t="s">
        <v>49</v>
      </c>
      <c r="C42" s="24" t="s">
        <v>64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3"/>
    </row>
    <row r="43" spans="1:9" ht="40.5" customHeight="1">
      <c r="A43" s="72"/>
      <c r="B43" s="74"/>
      <c r="C43" s="24" t="s">
        <v>60</v>
      </c>
      <c r="D43" s="44">
        <v>2947.37</v>
      </c>
      <c r="E43" s="44">
        <v>2947.37</v>
      </c>
      <c r="F43" s="44">
        <v>24.9</v>
      </c>
      <c r="G43" s="49">
        <f>F43/D43*100</f>
        <v>0.84482097598876282</v>
      </c>
      <c r="H43" s="49">
        <f>F43/E43*100</f>
        <v>0.84482097598876282</v>
      </c>
      <c r="I43" s="3"/>
    </row>
    <row r="44" spans="1:9" ht="32.25" customHeight="1">
      <c r="A44" s="71" t="s">
        <v>70</v>
      </c>
      <c r="B44" s="75" t="s">
        <v>50</v>
      </c>
      <c r="C44" s="24" t="s">
        <v>64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3"/>
    </row>
    <row r="45" spans="1:9" ht="39.75" customHeight="1">
      <c r="A45" s="72"/>
      <c r="B45" s="76"/>
      <c r="C45" s="24" t="s">
        <v>60</v>
      </c>
      <c r="D45" s="44">
        <v>170.54</v>
      </c>
      <c r="E45" s="44">
        <v>170.54</v>
      </c>
      <c r="F45" s="44">
        <v>0</v>
      </c>
      <c r="G45" s="44">
        <f>F45/D45*100</f>
        <v>0</v>
      </c>
      <c r="H45" s="44">
        <f>F45/E45*100</f>
        <v>0</v>
      </c>
      <c r="I45" s="3"/>
    </row>
    <row r="46" spans="1:9" ht="31.5" customHeight="1">
      <c r="A46" s="71" t="s">
        <v>71</v>
      </c>
      <c r="B46" s="73" t="s">
        <v>51</v>
      </c>
      <c r="C46" s="24" t="s">
        <v>64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3"/>
    </row>
    <row r="47" spans="1:9" ht="29.25" customHeight="1">
      <c r="A47" s="72"/>
      <c r="B47" s="74"/>
      <c r="C47" s="24" t="s">
        <v>60</v>
      </c>
      <c r="D47" s="44">
        <v>3686.86</v>
      </c>
      <c r="E47" s="44">
        <v>3686.86</v>
      </c>
      <c r="F47" s="49">
        <v>530</v>
      </c>
      <c r="G47" s="49">
        <f>F47/D47*100</f>
        <v>14.375376336503148</v>
      </c>
      <c r="H47" s="49">
        <f>F47/E47*100</f>
        <v>14.375376336503148</v>
      </c>
      <c r="I47" s="3"/>
    </row>
    <row r="48" spans="1:9" ht="27.75" customHeight="1">
      <c r="A48" s="71" t="s">
        <v>72</v>
      </c>
      <c r="B48" s="73" t="s">
        <v>52</v>
      </c>
      <c r="C48" s="24" t="s">
        <v>64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3"/>
    </row>
    <row r="49" spans="1:9" ht="30.75" customHeight="1">
      <c r="A49" s="72"/>
      <c r="B49" s="74"/>
      <c r="C49" s="24" t="s">
        <v>60</v>
      </c>
      <c r="D49" s="44">
        <v>2355.23</v>
      </c>
      <c r="E49" s="44">
        <v>2355.23</v>
      </c>
      <c r="F49" s="44">
        <v>6.7</v>
      </c>
      <c r="G49" s="49">
        <f>F49/D49*100</f>
        <v>0.28447327861822413</v>
      </c>
      <c r="H49" s="49">
        <f>F49/E49*100</f>
        <v>0.28447327861822413</v>
      </c>
      <c r="I49" s="3"/>
    </row>
    <row r="50" spans="1:9" ht="30" customHeight="1">
      <c r="A50" s="71" t="s">
        <v>73</v>
      </c>
      <c r="B50" s="73" t="s">
        <v>53</v>
      </c>
      <c r="C50" s="24" t="s">
        <v>64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3"/>
    </row>
    <row r="51" spans="1:9" ht="29.25" customHeight="1">
      <c r="A51" s="72"/>
      <c r="B51" s="74"/>
      <c r="C51" s="24" t="s">
        <v>60</v>
      </c>
      <c r="D51" s="44">
        <v>442.64</v>
      </c>
      <c r="E51" s="44">
        <v>442.64</v>
      </c>
      <c r="F51" s="44">
        <v>91.1</v>
      </c>
      <c r="G51" s="49">
        <f>F51/D51*100</f>
        <v>20.581059099945779</v>
      </c>
      <c r="H51" s="49">
        <f>F51/E51*100</f>
        <v>20.581059099945779</v>
      </c>
      <c r="I51" s="3"/>
    </row>
    <row r="52" spans="1:9" ht="30" customHeight="1">
      <c r="A52" s="71" t="s">
        <v>74</v>
      </c>
      <c r="B52" s="73" t="s">
        <v>54</v>
      </c>
      <c r="C52" s="24" t="s">
        <v>64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3"/>
    </row>
    <row r="53" spans="1:9" ht="31.5" customHeight="1">
      <c r="A53" s="72"/>
      <c r="B53" s="74"/>
      <c r="C53" s="24" t="s">
        <v>60</v>
      </c>
      <c r="D53" s="44">
        <v>5030.3999999999996</v>
      </c>
      <c r="E53" s="44">
        <v>5030.3999999999996</v>
      </c>
      <c r="F53" s="44">
        <v>118.6</v>
      </c>
      <c r="G53" s="49">
        <f>F53/D53*100</f>
        <v>2.3576653944020358</v>
      </c>
      <c r="H53" s="49">
        <f>F53/E53*100</f>
        <v>2.3576653944020358</v>
      </c>
      <c r="I53" s="3"/>
    </row>
    <row r="54" spans="1:9" ht="68.25" customHeight="1">
      <c r="A54" s="51" t="s">
        <v>75</v>
      </c>
      <c r="B54" s="52" t="s">
        <v>55</v>
      </c>
      <c r="C54" s="24" t="s">
        <v>60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3"/>
    </row>
    <row r="55" spans="1:9" ht="76.5" customHeight="1">
      <c r="A55" s="23" t="s">
        <v>76</v>
      </c>
      <c r="B55" s="53" t="s">
        <v>56</v>
      </c>
      <c r="C55" s="24" t="s">
        <v>60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3"/>
    </row>
    <row r="56" spans="1:9" ht="64.5" customHeight="1">
      <c r="A56" s="23" t="s">
        <v>77</v>
      </c>
      <c r="B56" s="53" t="s">
        <v>57</v>
      </c>
      <c r="C56" s="24" t="s">
        <v>60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3"/>
    </row>
    <row r="57" spans="1:9" ht="75.75" customHeight="1">
      <c r="A57" s="23" t="s">
        <v>78</v>
      </c>
      <c r="B57" s="53" t="s">
        <v>58</v>
      </c>
      <c r="C57" s="24" t="s">
        <v>60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3"/>
    </row>
    <row r="58" spans="1:9" ht="27.75" customHeight="1">
      <c r="A58" s="23"/>
      <c r="B58" s="46" t="s">
        <v>36</v>
      </c>
      <c r="C58" s="43"/>
      <c r="D58" s="54">
        <f>D57+D56+D55+D54+D53+D52+D51+D50+D49+D48+D47+D46+D45+D44+D43+D42+D41+D40+D39+D38+D37+D36+D35+D34</f>
        <v>40037.97</v>
      </c>
      <c r="E58" s="54">
        <f>E57+E56+E55+E54+E53+E52+E51+E50+E49+E48+E47+E46+E45+E44+E43+E42+E41+E40+E39+E38+E37+E36+E35+E34</f>
        <v>40037.97</v>
      </c>
      <c r="F58" s="55">
        <f>F57+F56+F55+F54+F53+F52+F51+F50+F49+F48+F47+F46+F45+F44+F43+F42+F41+F40+F39+F38+F37+F36+F35+F34</f>
        <v>1972.8999999999999</v>
      </c>
      <c r="G58" s="54">
        <f>F58/D58*100</f>
        <v>4.9275725018026639</v>
      </c>
      <c r="H58" s="54">
        <f>F58/E58*100</f>
        <v>4.9275725018026639</v>
      </c>
      <c r="I58" s="3"/>
    </row>
    <row r="59" spans="1:9" ht="15" hidden="1" customHeight="1">
      <c r="A59" s="56"/>
      <c r="B59" s="57"/>
      <c r="C59" s="58"/>
      <c r="D59" s="59"/>
      <c r="E59" s="59"/>
      <c r="F59" s="59"/>
      <c r="G59" s="59"/>
      <c r="H59" s="59"/>
      <c r="I59" s="3"/>
    </row>
    <row r="60" spans="1:9" ht="15" customHeight="1">
      <c r="A60" s="80" t="s">
        <v>37</v>
      </c>
      <c r="B60" s="81"/>
      <c r="C60" s="81"/>
      <c r="D60" s="81"/>
      <c r="E60" s="81"/>
      <c r="F60" s="81"/>
      <c r="G60" s="81"/>
      <c r="H60" s="82"/>
      <c r="I60" s="3"/>
    </row>
    <row r="61" spans="1:9" ht="48" customHeight="1">
      <c r="A61" s="23" t="s">
        <v>65</v>
      </c>
      <c r="B61" s="20" t="s">
        <v>38</v>
      </c>
      <c r="C61" s="24" t="s">
        <v>60</v>
      </c>
      <c r="D61" s="22">
        <v>219.3</v>
      </c>
      <c r="E61" s="22">
        <v>219.3</v>
      </c>
      <c r="F61" s="22">
        <v>133.30000000000001</v>
      </c>
      <c r="G61" s="60">
        <f>F61/D61*100</f>
        <v>60.7843137254902</v>
      </c>
      <c r="H61" s="60">
        <f>F61/E61*100</f>
        <v>60.7843137254902</v>
      </c>
      <c r="I61" s="3"/>
    </row>
    <row r="62" spans="1:9" ht="15.75">
      <c r="A62" s="45"/>
      <c r="B62" s="47" t="s">
        <v>39</v>
      </c>
      <c r="C62" s="44"/>
      <c r="D62" s="55">
        <v>219.3</v>
      </c>
      <c r="E62" s="55">
        <v>219.3</v>
      </c>
      <c r="F62" s="55">
        <v>133.30000000000001</v>
      </c>
      <c r="G62" s="54">
        <f>F62/D62*100</f>
        <v>60.7843137254902</v>
      </c>
      <c r="H62" s="54">
        <f>F62/E62*100</f>
        <v>60.7843137254902</v>
      </c>
      <c r="I62" s="3"/>
    </row>
    <row r="63" spans="1:9" ht="64.5" customHeight="1">
      <c r="A63" s="79" t="s">
        <v>87</v>
      </c>
      <c r="B63" s="77"/>
      <c r="C63" s="77"/>
      <c r="D63" s="77"/>
      <c r="E63" s="77"/>
      <c r="F63" s="77"/>
      <c r="G63" s="77"/>
      <c r="H63" s="78"/>
      <c r="I63" s="3"/>
    </row>
    <row r="64" spans="1:9" ht="78.75">
      <c r="A64" s="61">
        <v>1</v>
      </c>
      <c r="B64" s="45" t="s">
        <v>40</v>
      </c>
      <c r="C64" s="62" t="s">
        <v>10</v>
      </c>
      <c r="D64" s="63">
        <v>1100</v>
      </c>
      <c r="E64" s="63">
        <v>1100</v>
      </c>
      <c r="F64" s="63">
        <v>105</v>
      </c>
      <c r="G64" s="63">
        <f>F64/D64*100</f>
        <v>9.5454545454545467</v>
      </c>
      <c r="H64" s="63">
        <f>F64/E64*100</f>
        <v>9.5454545454545467</v>
      </c>
      <c r="I64" s="3"/>
    </row>
    <row r="65" spans="1:9" ht="15.75">
      <c r="A65" s="45"/>
      <c r="B65" s="47" t="s">
        <v>41</v>
      </c>
      <c r="C65" s="29"/>
      <c r="D65" s="64">
        <f>D64</f>
        <v>1100</v>
      </c>
      <c r="E65" s="64">
        <f>E64</f>
        <v>1100</v>
      </c>
      <c r="F65" s="64">
        <f>F64</f>
        <v>105</v>
      </c>
      <c r="G65" s="64">
        <f>F65/D65*100</f>
        <v>9.5454545454545467</v>
      </c>
      <c r="H65" s="64">
        <f>F65/E65*100</f>
        <v>9.5454545454545467</v>
      </c>
      <c r="I65" s="3"/>
    </row>
    <row r="66" spans="1:9" ht="30.75" customHeight="1">
      <c r="A66" s="77" t="s">
        <v>42</v>
      </c>
      <c r="B66" s="77"/>
      <c r="C66" s="77"/>
      <c r="D66" s="77"/>
      <c r="E66" s="77"/>
      <c r="F66" s="77"/>
      <c r="G66" s="77"/>
      <c r="H66" s="78"/>
      <c r="I66" s="3"/>
    </row>
    <row r="67" spans="1:9" ht="15.75">
      <c r="A67" s="69">
        <v>1</v>
      </c>
      <c r="B67" s="67" t="s">
        <v>43</v>
      </c>
      <c r="C67" s="20" t="s">
        <v>60</v>
      </c>
      <c r="D67" s="44">
        <v>12697.4</v>
      </c>
      <c r="E67" s="44">
        <v>12697.4</v>
      </c>
      <c r="F67" s="44">
        <v>6524.7</v>
      </c>
      <c r="G67" s="49">
        <f>F67/D67*100</f>
        <v>51.386110542315755</v>
      </c>
      <c r="H67" s="49">
        <f>F67/E67*100</f>
        <v>51.386110542315755</v>
      </c>
      <c r="I67" s="3"/>
    </row>
    <row r="68" spans="1:9" ht="31.5">
      <c r="A68" s="69"/>
      <c r="B68" s="68"/>
      <c r="C68" s="20" t="s">
        <v>64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3"/>
    </row>
    <row r="69" spans="1:9" ht="15.75">
      <c r="A69" s="5"/>
      <c r="B69" s="9" t="s">
        <v>44</v>
      </c>
      <c r="C69" s="9"/>
      <c r="D69" s="9">
        <f>D68+D67</f>
        <v>12697.4</v>
      </c>
      <c r="E69" s="9">
        <f>E68+E67</f>
        <v>12697.4</v>
      </c>
      <c r="F69" s="9">
        <f>F68+F67</f>
        <v>6524.7</v>
      </c>
      <c r="G69" s="12">
        <f>F69/D69*100</f>
        <v>51.386110542315755</v>
      </c>
      <c r="H69" s="12">
        <f>F69/E69*100</f>
        <v>51.386110542315755</v>
      </c>
      <c r="I69" s="3"/>
    </row>
    <row r="70" spans="1:9" ht="15.75">
      <c r="A70" s="5"/>
      <c r="B70" s="10" t="s">
        <v>45</v>
      </c>
      <c r="C70" s="7"/>
      <c r="D70" s="13">
        <f>D69+D65+D62+D58</f>
        <v>54054.67</v>
      </c>
      <c r="E70" s="13">
        <f>E69+E65+E62+E58</f>
        <v>54054.67</v>
      </c>
      <c r="F70" s="9">
        <f>F69+F65+F62+F58</f>
        <v>8735.9</v>
      </c>
      <c r="G70" s="12">
        <f>F70/D70*100</f>
        <v>16.161230842774547</v>
      </c>
      <c r="H70" s="12">
        <f>F70/E70*100</f>
        <v>16.161230842774547</v>
      </c>
      <c r="I70" s="3"/>
    </row>
    <row r="71" spans="1:9" ht="15.75">
      <c r="A71" s="5"/>
      <c r="B71" s="8" t="s">
        <v>8</v>
      </c>
      <c r="C71" s="7"/>
      <c r="D71" s="13">
        <f>D70+D31+D24</f>
        <v>76629.53</v>
      </c>
      <c r="E71" s="13">
        <f>E70+E31+E24</f>
        <v>76629.53</v>
      </c>
      <c r="F71" s="9">
        <f>F70+F31+F24</f>
        <v>9908.2999999999993</v>
      </c>
      <c r="G71" s="12">
        <f>F71/D71*100</f>
        <v>12.930132809114189</v>
      </c>
      <c r="H71" s="12">
        <f>F71/E71*100</f>
        <v>12.930132809114189</v>
      </c>
      <c r="I71" s="3"/>
    </row>
    <row r="72" spans="1:9" ht="31.5">
      <c r="A72" s="5"/>
      <c r="B72" s="8" t="s">
        <v>9</v>
      </c>
      <c r="C72" s="7"/>
      <c r="D72" s="13">
        <f>D64+D26+D22+D21+D20+D19+D15+D14+D13+D11</f>
        <v>19758</v>
      </c>
      <c r="E72" s="13">
        <f>E64+E26+E22+E21+E20+E19+E15+E14+E13+E11</f>
        <v>19758</v>
      </c>
      <c r="F72" s="12">
        <f>F64+F26+F22+F21+F20+F19+F15+F14+G13+F11</f>
        <v>117.13915924622074</v>
      </c>
      <c r="G72" s="12">
        <f>F72/D72*100</f>
        <v>0.59286951739154137</v>
      </c>
      <c r="H72" s="12">
        <f>F72/E72*100</f>
        <v>0.59286951739154137</v>
      </c>
      <c r="I72" s="3"/>
    </row>
    <row r="73" spans="1:9">
      <c r="A73" s="3"/>
      <c r="B73" s="3"/>
      <c r="C73" s="3"/>
      <c r="D73" s="3"/>
      <c r="E73" s="3"/>
      <c r="F73" s="3"/>
      <c r="G73" s="3"/>
      <c r="H73" s="3"/>
      <c r="I73" s="3"/>
    </row>
    <row r="74" spans="1:9">
      <c r="A74" s="3"/>
      <c r="B74" s="3"/>
      <c r="C74" s="3"/>
      <c r="D74" s="3"/>
      <c r="E74" s="3"/>
      <c r="F74" s="3"/>
      <c r="G74" s="3"/>
      <c r="H74" s="3"/>
      <c r="I74" s="3"/>
    </row>
    <row r="76" spans="1:9">
      <c r="B76" s="11" t="s">
        <v>79</v>
      </c>
      <c r="C76" s="11"/>
      <c r="D76" s="11"/>
      <c r="E76" s="11"/>
      <c r="F76" s="11"/>
      <c r="G76" s="65" t="s">
        <v>80</v>
      </c>
      <c r="H76" s="65"/>
    </row>
    <row r="77" spans="1:9">
      <c r="B77" s="11"/>
      <c r="C77" s="11"/>
      <c r="D77" s="11"/>
      <c r="E77" s="11"/>
      <c r="F77" s="11"/>
      <c r="G77" s="11"/>
      <c r="H77" s="11"/>
    </row>
    <row r="78" spans="1:9">
      <c r="B78" s="11" t="s">
        <v>81</v>
      </c>
      <c r="C78" s="11"/>
      <c r="D78" s="11"/>
      <c r="E78" s="11"/>
      <c r="F78" s="11"/>
      <c r="G78" s="11"/>
      <c r="H78" s="11"/>
    </row>
    <row r="79" spans="1:9">
      <c r="B79" s="11" t="s">
        <v>82</v>
      </c>
      <c r="C79" s="11"/>
      <c r="D79" s="11"/>
      <c r="E79" s="11"/>
      <c r="F79" s="11"/>
      <c r="G79" s="11"/>
      <c r="H79" s="11"/>
    </row>
    <row r="80" spans="1:9">
      <c r="B80" s="11" t="s">
        <v>83</v>
      </c>
      <c r="C80" s="11"/>
      <c r="D80" s="11"/>
      <c r="E80" s="11"/>
      <c r="F80" s="11"/>
      <c r="G80" s="11"/>
      <c r="H80" s="11"/>
    </row>
    <row r="81" spans="2:8">
      <c r="B81" s="11"/>
      <c r="C81" s="11"/>
      <c r="D81" s="11"/>
      <c r="E81" s="11"/>
      <c r="F81" s="11"/>
      <c r="G81" s="11"/>
      <c r="H81" s="11"/>
    </row>
  </sheetData>
  <mergeCells count="36">
    <mergeCell ref="B36:B37"/>
    <mergeCell ref="A6:H6"/>
    <mergeCell ref="A17:H17"/>
    <mergeCell ref="A33:H33"/>
    <mergeCell ref="B12:B13"/>
    <mergeCell ref="A32:H32"/>
    <mergeCell ref="A50:A51"/>
    <mergeCell ref="A52:A53"/>
    <mergeCell ref="A63:H63"/>
    <mergeCell ref="A9:H9"/>
    <mergeCell ref="A60:H60"/>
    <mergeCell ref="B46:B47"/>
    <mergeCell ref="B48:B49"/>
    <mergeCell ref="B50:B51"/>
    <mergeCell ref="B52:B53"/>
    <mergeCell ref="B34:B35"/>
    <mergeCell ref="A40:A41"/>
    <mergeCell ref="A42:A43"/>
    <mergeCell ref="B38:B39"/>
    <mergeCell ref="B40:B41"/>
    <mergeCell ref="B44:B45"/>
    <mergeCell ref="A66:H66"/>
    <mergeCell ref="B42:B43"/>
    <mergeCell ref="A44:A45"/>
    <mergeCell ref="A46:A47"/>
    <mergeCell ref="A48:A49"/>
    <mergeCell ref="G76:H76"/>
    <mergeCell ref="A2:H2"/>
    <mergeCell ref="A1:H1"/>
    <mergeCell ref="B67:B68"/>
    <mergeCell ref="A67:A68"/>
    <mergeCell ref="A10:H10"/>
    <mergeCell ref="A12:A13"/>
    <mergeCell ref="A34:A35"/>
    <mergeCell ref="A36:A37"/>
    <mergeCell ref="A38:A39"/>
  </mergeCells>
  <phoneticPr fontId="8" type="noConversion"/>
  <hyperlinks>
    <hyperlink ref="B34" r:id="rId1" display="garantf1://4084929.1000/"/>
  </hyperlinks>
  <pageMargins left="0.7" right="0.7" top="0.75" bottom="0.75" header="0.3" footer="0.3"/>
  <pageSetup paperSize="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Mullabaeva_EA</cp:lastModifiedBy>
  <cp:lastPrinted>2012-04-21T05:32:12Z</cp:lastPrinted>
  <dcterms:created xsi:type="dcterms:W3CDTF">2012-01-12T05:04:03Z</dcterms:created>
  <dcterms:modified xsi:type="dcterms:W3CDTF">2012-04-21T05:33:52Z</dcterms:modified>
</cp:coreProperties>
</file>